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8575" windowHeight="14505"/>
  </bookViews>
  <sheets>
    <sheet name="Calculations" sheetId="1" r:id="rId1"/>
  </sheets>
  <calcPr calcId="125725"/>
</workbook>
</file>

<file path=xl/calcChain.xml><?xml version="1.0" encoding="utf-8"?>
<calcChain xmlns="http://schemas.openxmlformats.org/spreadsheetml/2006/main">
  <c r="C35" i="1"/>
  <c r="C34"/>
  <c r="C36" s="1"/>
  <c r="C25"/>
  <c r="C24"/>
  <c r="C23"/>
  <c r="C13"/>
  <c r="C14" s="1"/>
  <c r="C5"/>
</calcChain>
</file>

<file path=xl/sharedStrings.xml><?xml version="1.0" encoding="utf-8"?>
<sst xmlns="http://schemas.openxmlformats.org/spreadsheetml/2006/main" count="82" uniqueCount="74">
  <si>
    <t>LS6 Oil Pump Pressure/Shim Thickness Calculation</t>
  </si>
  <si>
    <t>Desired Oil Bypass Pressure:</t>
  </si>
  <si>
    <t>Shim Thickness Needed:</t>
  </si>
  <si>
    <t>Power Steering Pulley Speed Caluclations</t>
  </si>
  <si>
    <t>LS6 Stock P/S Pulley Diameter:</t>
  </si>
  <si>
    <t>Crank Pulley Diameter:</t>
  </si>
  <si>
    <t>LS2 Stock P/S Pulley Diameter:</t>
  </si>
  <si>
    <t>P/S Pulley Diameter:</t>
  </si>
  <si>
    <t>KRC P/S Pulley Diameter:</t>
  </si>
  <si>
    <t>6.0, 4.2</t>
  </si>
  <si>
    <t>Maximum Engine RPM:</t>
  </si>
  <si>
    <t>Max Pump RPM:</t>
  </si>
  <si>
    <t>Pulley Ratio:</t>
  </si>
  <si>
    <t>LS6 Stock Pulley Ratio:</t>
  </si>
  <si>
    <t>Pump RPM:</t>
  </si>
  <si>
    <t>Min Pump RPM Range:</t>
  </si>
  <si>
    <t>500-1300</t>
  </si>
  <si>
    <t>RPM needed for full power assist, anything over 2000 is not beneficial and just circulating fluid.</t>
  </si>
  <si>
    <t>Water Pump Pulley Speed Calculations</t>
  </si>
  <si>
    <t>Water pump/Thermostat Combo</t>
  </si>
  <si>
    <t>Flow</t>
  </si>
  <si>
    <t>The ratio is the drive pulley size diameter divided by the driven pulley size diameter.</t>
  </si>
  <si>
    <t>Water Pump Pulley Dimensions</t>
  </si>
  <si>
    <t>Engine Flywheel Horsepower:</t>
  </si>
  <si>
    <t>LS1 Pump and thermostat</t>
  </si>
  <si>
    <t>55 gpm</t>
  </si>
  <si>
    <t>Evans W/P Pulley Diameter:</t>
  </si>
  <si>
    <t>4.25, 5.25</t>
  </si>
  <si>
    <t>Evans Pump and thermostat</t>
  </si>
  <si>
    <t>85 gpm</t>
  </si>
  <si>
    <t>LS6 W/P Pulley Diameter:</t>
  </si>
  <si>
    <t>Water Pump Pulley Diameter:</t>
  </si>
  <si>
    <t>Evans Pump w/ ext thermostat</t>
  </si>
  <si>
    <t>110 gpm</t>
  </si>
  <si>
    <t>Water Pump Flow Required (GPM):</t>
  </si>
  <si>
    <t>Stock Pulley Ratio:</t>
  </si>
  <si>
    <t>Alternator Pulley Speed Calculations</t>
  </si>
  <si>
    <t>An alternator requires approximately 1hp for every 22.5 amps of  output, times the pulley ratio.</t>
  </si>
  <si>
    <t>Alternator Output (Amps):</t>
  </si>
  <si>
    <t>LS6 Stock Alt Output:</t>
  </si>
  <si>
    <t>Alternator Pulley Diameter:</t>
  </si>
  <si>
    <t>LS6 Stock Alt Pulley Diameter:</t>
  </si>
  <si>
    <t>Common Aftermarket Pulleys:</t>
  </si>
  <si>
    <t>1.75, 2.75</t>
  </si>
  <si>
    <t>Overdrive/Underdrive</t>
  </si>
  <si>
    <t>Stock Alt Pulley Ratio:</t>
  </si>
  <si>
    <t>Alternator RPM:</t>
  </si>
  <si>
    <t>Recommended Alt Pulley Ratios:</t>
  </si>
  <si>
    <t>Circle Track Racing</t>
  </si>
  <si>
    <t>HP Consumed by Alternator:</t>
  </si>
  <si>
    <t>Drag Racing</t>
  </si>
  <si>
    <t>Street</t>
  </si>
  <si>
    <t>Maximum alternator pulley ratio</t>
  </si>
  <si>
    <t>Corvette Damper Information:</t>
  </si>
  <si>
    <t>Damper</t>
  </si>
  <si>
    <t>Diameter</t>
  </si>
  <si>
    <t>Weight (Lbs)</t>
  </si>
  <si>
    <t>Part #</t>
  </si>
  <si>
    <t>Notes</t>
  </si>
  <si>
    <t>Stock Balancer:</t>
  </si>
  <si>
    <t>????</t>
  </si>
  <si>
    <t>ATI Stock Diameter:</t>
  </si>
  <si>
    <t>ATI 10% UD Balancer:</t>
  </si>
  <si>
    <t>ATI 25% UD Balancer:</t>
  </si>
  <si>
    <t>10% A/C under drive</t>
  </si>
  <si>
    <t>Pro Race Stock Dia:</t>
  </si>
  <si>
    <t>Prorace 25% UD Balancer:</t>
  </si>
  <si>
    <t>7% A/C under drive</t>
  </si>
  <si>
    <t>Fluidampr Stock Diameter:</t>
  </si>
  <si>
    <t>Fluidampr 10% UD Diameter:</t>
  </si>
  <si>
    <t>CAT Power Engine Parts</t>
  </si>
  <si>
    <t>PDK-9003</t>
  </si>
  <si>
    <t>Fluid type SFI 18-1</t>
  </si>
  <si>
    <t>Auto Specialties 25% UD:</t>
  </si>
</sst>
</file>

<file path=xl/styles.xml><?xml version="1.0" encoding="utf-8"?>
<styleSheet xmlns="http://schemas.openxmlformats.org/spreadsheetml/2006/main">
  <numFmts count="1">
    <numFmt numFmtId="164" formatCode="0.000"/>
  </numFmts>
  <fonts count="12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12"/>
      <color theme="0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u/>
      <sz val="11"/>
      <color theme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1" tint="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2" borderId="3" applyNumberFormat="0" applyAlignment="0" applyProtection="0"/>
    <xf numFmtId="0" fontId="5" fillId="3" borderId="3" applyNumberFormat="0" applyAlignment="0" applyProtection="0"/>
    <xf numFmtId="0" fontId="1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" fillId="0" borderId="0"/>
  </cellStyleXfs>
  <cellXfs count="23">
    <xf numFmtId="0" fontId="0" fillId="0" borderId="0" xfId="0"/>
    <xf numFmtId="0" fontId="8" fillId="4" borderId="0" xfId="0" applyFont="1" applyFill="1" applyAlignment="1">
      <alignment wrapText="1"/>
    </xf>
    <xf numFmtId="0" fontId="9" fillId="0" borderId="4" xfId="0" applyFont="1" applyBorder="1" applyAlignment="1">
      <alignment wrapText="1"/>
    </xf>
    <xf numFmtId="0" fontId="4" fillId="2" borderId="3" xfId="3"/>
    <xf numFmtId="0" fontId="9" fillId="0" borderId="4" xfId="0" applyFont="1" applyBorder="1"/>
    <xf numFmtId="164" fontId="5" fillId="3" borderId="3" xfId="4" applyNumberFormat="1"/>
    <xf numFmtId="0" fontId="8" fillId="4" borderId="5" xfId="0" applyFont="1" applyFill="1" applyBorder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9" fillId="0" borderId="4" xfId="0" applyFont="1" applyFill="1" applyBorder="1"/>
    <xf numFmtId="2" fontId="5" fillId="3" borderId="3" xfId="4" applyNumberFormat="1"/>
    <xf numFmtId="0" fontId="7" fillId="0" borderId="0" xfId="0" applyFont="1" applyFill="1" applyBorder="1"/>
    <xf numFmtId="1" fontId="5" fillId="3" borderId="3" xfId="4" applyNumberFormat="1"/>
    <xf numFmtId="0" fontId="7" fillId="0" borderId="0" xfId="0" applyFont="1" applyAlignment="1">
      <alignment wrapText="1"/>
    </xf>
    <xf numFmtId="0" fontId="3" fillId="0" borderId="2" xfId="2"/>
    <xf numFmtId="0" fontId="10" fillId="0" borderId="0" xfId="5" applyFont="1" applyFill="1" applyBorder="1"/>
    <xf numFmtId="0" fontId="5" fillId="3" borderId="3" xfId="4"/>
    <xf numFmtId="0" fontId="10" fillId="0" borderId="0" xfId="0" applyFont="1"/>
    <xf numFmtId="0" fontId="2" fillId="0" borderId="1" xfId="1"/>
    <xf numFmtId="0" fontId="6" fillId="0" borderId="2" xfId="2" applyFont="1"/>
    <xf numFmtId="0" fontId="6" fillId="0" borderId="2" xfId="2" applyFont="1" applyAlignment="1">
      <alignment horizontal="center"/>
    </xf>
    <xf numFmtId="0" fontId="1" fillId="0" borderId="0" xfId="6" applyFont="1"/>
    <xf numFmtId="0" fontId="1" fillId="0" borderId="0" xfId="6" applyFont="1" applyAlignment="1">
      <alignment horizontal="center"/>
    </xf>
  </cellXfs>
  <cellStyles count="10">
    <cellStyle name="Calculation" xfId="4" builtinId="22"/>
    <cellStyle name="Heading 1" xfId="1" builtinId="16"/>
    <cellStyle name="Heading 3" xfId="2" builtinId="18"/>
    <cellStyle name="Hyperlink 2" xfId="7"/>
    <cellStyle name="Input" xfId="3" builtinId="20"/>
    <cellStyle name="Normal" xfId="0" builtinId="0"/>
    <cellStyle name="Normal 2" xfId="6"/>
    <cellStyle name="Normal 3" xfId="8"/>
    <cellStyle name="Normal 4" xfId="9"/>
    <cellStyle name="Normal_Cam Project" xfId="5"/>
  </cellStyles>
  <dxfs count="6">
    <dxf>
      <border outline="0">
        <bottom style="medium">
          <color theme="4" tint="0.39997558519241921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</dxf>
    <dxf>
      <alignment horizontal="center" vertical="bottom" textRotation="0" wrapText="0" indent="0" relativeIndent="255" justifyLastLine="0" shrinkToFit="0" mergeCell="0" readingOrder="0"/>
    </dxf>
    <dxf>
      <alignment horizontal="center" vertical="bottom" textRotation="0" wrapText="0" indent="0" relativeIndent="255" justifyLastLine="0" shrinkToFit="0" mergeCell="0" readingOrder="0"/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3" displayName="Table3" ref="B42:F52" totalsRowShown="0" headerRowDxfId="1" headerRowBorderDxfId="0" headerRowCellStyle="Heading 3" dataCellStyle="Note">
  <tableColumns count="5">
    <tableColumn id="1" name="Damper" dataCellStyle="Normal 2"/>
    <tableColumn id="2" name="Diameter" dataCellStyle="Normal 2"/>
    <tableColumn id="3" name="Weight (Lbs)" dataDxfId="3" dataCellStyle="Normal 2"/>
    <tableColumn id="4" name="Part #" dataDxfId="2" dataCellStyle="Normal 2"/>
    <tableColumn id="5" name="Notes" dataCellStyle="Normal 2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J52"/>
  <sheetViews>
    <sheetView tabSelected="1" workbookViewId="0">
      <selection activeCell="I19" sqref="I19"/>
    </sheetView>
  </sheetViews>
  <sheetFormatPr defaultRowHeight="12.75"/>
  <cols>
    <col min="2" max="2" width="39.5703125" customWidth="1"/>
    <col min="3" max="3" width="13.7109375" bestFit="1" customWidth="1"/>
    <col min="4" max="4" width="31.42578125" customWidth="1"/>
    <col min="5" max="5" width="10.28515625" bestFit="1" customWidth="1"/>
    <col min="6" max="6" width="47.85546875" customWidth="1"/>
    <col min="7" max="7" width="29.7109375" bestFit="1" customWidth="1"/>
    <col min="8" max="8" width="9.28515625" bestFit="1" customWidth="1"/>
    <col min="9" max="9" width="12.28515625" bestFit="1" customWidth="1"/>
    <col min="10" max="10" width="9.28515625" bestFit="1" customWidth="1"/>
    <col min="11" max="11" width="19.28515625" bestFit="1" customWidth="1"/>
  </cols>
  <sheetData>
    <row r="3" spans="2:6" ht="33" customHeight="1">
      <c r="B3" s="1" t="s">
        <v>0</v>
      </c>
      <c r="C3" s="1"/>
    </row>
    <row r="4" spans="2:6" ht="26.25" customHeight="1">
      <c r="B4" s="2" t="s">
        <v>1</v>
      </c>
      <c r="C4" s="3">
        <v>80.7</v>
      </c>
    </row>
    <row r="5" spans="2:6" ht="15">
      <c r="B5" s="4" t="s">
        <v>2</v>
      </c>
      <c r="C5" s="5">
        <f>(0.00612*C4)-0.362</f>
        <v>0.131884</v>
      </c>
    </row>
    <row r="9" spans="2:6" ht="15">
      <c r="B9" s="6" t="s">
        <v>3</v>
      </c>
      <c r="C9" s="6"/>
      <c r="D9" s="7" t="s">
        <v>4</v>
      </c>
      <c r="E9">
        <v>6.21</v>
      </c>
    </row>
    <row r="10" spans="2:6" ht="15">
      <c r="B10" s="4" t="s">
        <v>5</v>
      </c>
      <c r="C10" s="3">
        <v>6.8</v>
      </c>
      <c r="D10" s="7" t="s">
        <v>6</v>
      </c>
      <c r="E10">
        <v>6.55</v>
      </c>
    </row>
    <row r="11" spans="2:6" ht="15">
      <c r="B11" s="4" t="s">
        <v>7</v>
      </c>
      <c r="C11" s="3">
        <v>6.55</v>
      </c>
      <c r="D11" s="7" t="s">
        <v>8</v>
      </c>
      <c r="E11" s="8" t="s">
        <v>9</v>
      </c>
    </row>
    <row r="12" spans="2:6" ht="15">
      <c r="B12" s="4" t="s">
        <v>10</v>
      </c>
      <c r="C12" s="3">
        <v>6600</v>
      </c>
      <c r="D12" s="7" t="s">
        <v>11</v>
      </c>
      <c r="E12">
        <v>9000</v>
      </c>
    </row>
    <row r="13" spans="2:6" ht="15">
      <c r="B13" s="9" t="s">
        <v>12</v>
      </c>
      <c r="C13" s="10">
        <f>C10/C11</f>
        <v>1.0381679389312977</v>
      </c>
      <c r="D13" s="11" t="s">
        <v>13</v>
      </c>
      <c r="E13">
        <v>1.21</v>
      </c>
    </row>
    <row r="14" spans="2:6" ht="26.25">
      <c r="B14" s="9" t="s">
        <v>14</v>
      </c>
      <c r="C14" s="12">
        <f>C13*C12</f>
        <v>6851.9083969465646</v>
      </c>
      <c r="D14" s="11" t="s">
        <v>15</v>
      </c>
      <c r="E14" s="7" t="s">
        <v>16</v>
      </c>
      <c r="F14" s="13" t="s">
        <v>17</v>
      </c>
    </row>
    <row r="18" spans="2:10" ht="16.5" thickBot="1">
      <c r="B18" s="6" t="s">
        <v>18</v>
      </c>
      <c r="C18" s="6"/>
      <c r="D18" s="14" t="s">
        <v>19</v>
      </c>
      <c r="E18" s="14" t="s">
        <v>20</v>
      </c>
      <c r="F18" s="7" t="s">
        <v>21</v>
      </c>
      <c r="G18" s="14" t="s">
        <v>22</v>
      </c>
      <c r="H18" s="14"/>
    </row>
    <row r="19" spans="2:10" ht="15">
      <c r="B19" s="4" t="s">
        <v>23</v>
      </c>
      <c r="C19" s="3">
        <v>500</v>
      </c>
      <c r="D19" s="7" t="s">
        <v>24</v>
      </c>
      <c r="E19" s="7" t="s">
        <v>25</v>
      </c>
      <c r="G19" s="7" t="s">
        <v>26</v>
      </c>
      <c r="H19" s="8" t="s">
        <v>27</v>
      </c>
    </row>
    <row r="20" spans="2:10" ht="15">
      <c r="B20" s="4" t="s">
        <v>5</v>
      </c>
      <c r="C20" s="3">
        <v>6.8</v>
      </c>
      <c r="D20" s="7" t="s">
        <v>28</v>
      </c>
      <c r="E20" s="7" t="s">
        <v>29</v>
      </c>
      <c r="G20" s="7" t="s">
        <v>30</v>
      </c>
      <c r="H20">
        <v>5.85</v>
      </c>
      <c r="J20" s="15"/>
    </row>
    <row r="21" spans="2:10" ht="15">
      <c r="B21" s="4" t="s">
        <v>31</v>
      </c>
      <c r="C21" s="3">
        <v>5.25</v>
      </c>
      <c r="D21" s="7" t="s">
        <v>32</v>
      </c>
      <c r="E21" s="7" t="s">
        <v>33</v>
      </c>
      <c r="J21" s="15"/>
    </row>
    <row r="22" spans="2:10" ht="15">
      <c r="B22" s="4" t="s">
        <v>10</v>
      </c>
      <c r="C22" s="3">
        <v>6600</v>
      </c>
      <c r="J22" s="15"/>
    </row>
    <row r="23" spans="2:10" ht="15">
      <c r="B23" s="4" t="s">
        <v>34</v>
      </c>
      <c r="C23" s="16">
        <f>C19/10</f>
        <v>50</v>
      </c>
    </row>
    <row r="24" spans="2:10" ht="15">
      <c r="B24" s="9" t="s">
        <v>12</v>
      </c>
      <c r="C24" s="5">
        <f>C20/C21</f>
        <v>1.2952380952380953</v>
      </c>
      <c r="D24" s="7" t="s">
        <v>35</v>
      </c>
      <c r="E24">
        <v>1.2849999999999999</v>
      </c>
      <c r="J24" s="15"/>
    </row>
    <row r="25" spans="2:10" ht="15">
      <c r="B25" s="9" t="s">
        <v>14</v>
      </c>
      <c r="C25" s="12">
        <f>C24*C22</f>
        <v>8548.5714285714294</v>
      </c>
      <c r="J25" s="17"/>
    </row>
    <row r="26" spans="2:10">
      <c r="J26" s="17"/>
    </row>
    <row r="29" spans="2:10" ht="15">
      <c r="B29" s="6" t="s">
        <v>36</v>
      </c>
      <c r="C29" s="6"/>
      <c r="F29" s="7" t="s">
        <v>37</v>
      </c>
    </row>
    <row r="30" spans="2:10" ht="15">
      <c r="B30" s="4" t="s">
        <v>38</v>
      </c>
      <c r="C30" s="3">
        <v>110</v>
      </c>
      <c r="D30" s="7" t="s">
        <v>39</v>
      </c>
      <c r="E30">
        <v>110</v>
      </c>
      <c r="F30" s="7"/>
    </row>
    <row r="31" spans="2:10" ht="15">
      <c r="B31" s="4" t="s">
        <v>5</v>
      </c>
      <c r="C31" s="3">
        <v>6.8</v>
      </c>
    </row>
    <row r="32" spans="2:10" ht="15">
      <c r="B32" s="4" t="s">
        <v>40</v>
      </c>
      <c r="C32" s="3">
        <v>2.5</v>
      </c>
      <c r="D32" s="7" t="s">
        <v>41</v>
      </c>
      <c r="E32">
        <v>2.5</v>
      </c>
    </row>
    <row r="33" spans="2:7" ht="15">
      <c r="B33" s="4" t="s">
        <v>10</v>
      </c>
      <c r="C33" s="3">
        <v>6600</v>
      </c>
      <c r="D33" s="7" t="s">
        <v>42</v>
      </c>
      <c r="E33" s="7" t="s">
        <v>43</v>
      </c>
      <c r="F33" s="11" t="s">
        <v>44</v>
      </c>
    </row>
    <row r="34" spans="2:7" ht="15">
      <c r="B34" s="9" t="s">
        <v>12</v>
      </c>
      <c r="C34" s="10">
        <f>C31/C32</f>
        <v>2.7199999999999998</v>
      </c>
      <c r="D34" s="7" t="s">
        <v>45</v>
      </c>
      <c r="E34">
        <v>3.01</v>
      </c>
    </row>
    <row r="35" spans="2:7" ht="15">
      <c r="B35" s="9" t="s">
        <v>46</v>
      </c>
      <c r="C35" s="12">
        <f>C34*C33</f>
        <v>17952</v>
      </c>
      <c r="D35" s="7" t="s">
        <v>47</v>
      </c>
      <c r="E35">
        <v>1</v>
      </c>
      <c r="F35" s="7" t="s">
        <v>48</v>
      </c>
    </row>
    <row r="36" spans="2:7" ht="15">
      <c r="B36" s="9" t="s">
        <v>49</v>
      </c>
      <c r="C36" s="10">
        <f>C30/22.5*C34</f>
        <v>13.297777777777778</v>
      </c>
      <c r="E36">
        <v>1.75</v>
      </c>
      <c r="F36" s="7" t="s">
        <v>50</v>
      </c>
    </row>
    <row r="37" spans="2:7">
      <c r="E37">
        <v>3</v>
      </c>
      <c r="F37" s="7" t="s">
        <v>51</v>
      </c>
    </row>
    <row r="38" spans="2:7">
      <c r="E38">
        <v>3.35</v>
      </c>
      <c r="F38" s="7" t="s">
        <v>52</v>
      </c>
    </row>
    <row r="41" spans="2:7" ht="20.25" thickBot="1">
      <c r="B41" s="18" t="s">
        <v>53</v>
      </c>
      <c r="C41" s="18"/>
      <c r="D41" s="18"/>
      <c r="E41" s="18"/>
      <c r="F41" s="18"/>
      <c r="G41" s="13"/>
    </row>
    <row r="42" spans="2:7" ht="16.5" thickTop="1" thickBot="1">
      <c r="B42" s="19" t="s">
        <v>54</v>
      </c>
      <c r="C42" s="20" t="s">
        <v>55</v>
      </c>
      <c r="D42" s="20" t="s">
        <v>56</v>
      </c>
      <c r="E42" s="20" t="s">
        <v>57</v>
      </c>
      <c r="F42" s="20" t="s">
        <v>58</v>
      </c>
    </row>
    <row r="43" spans="2:7" ht="15">
      <c r="B43" s="21" t="s">
        <v>59</v>
      </c>
      <c r="C43" s="21">
        <v>7.52</v>
      </c>
      <c r="D43" s="22">
        <v>10.5</v>
      </c>
      <c r="E43" s="22" t="s">
        <v>60</v>
      </c>
      <c r="F43" s="21"/>
    </row>
    <row r="44" spans="2:7" ht="15">
      <c r="B44" s="21" t="s">
        <v>61</v>
      </c>
      <c r="C44" s="21">
        <v>7.5</v>
      </c>
      <c r="D44" s="22">
        <v>6.75</v>
      </c>
      <c r="E44" s="22">
        <v>917266</v>
      </c>
      <c r="F44" s="21"/>
    </row>
    <row r="45" spans="2:7" ht="15">
      <c r="B45" s="21" t="s">
        <v>62</v>
      </c>
      <c r="C45" s="21">
        <v>6.8</v>
      </c>
      <c r="D45" s="22">
        <v>4.5</v>
      </c>
      <c r="E45" s="22">
        <v>917278</v>
      </c>
      <c r="F45" s="21"/>
    </row>
    <row r="46" spans="2:7" ht="15">
      <c r="B46" s="21" t="s">
        <v>63</v>
      </c>
      <c r="C46" s="21">
        <v>5.5</v>
      </c>
      <c r="D46" s="22">
        <v>4</v>
      </c>
      <c r="E46" s="22">
        <v>918661</v>
      </c>
      <c r="F46" s="21" t="s">
        <v>64</v>
      </c>
    </row>
    <row r="47" spans="2:7" ht="15">
      <c r="B47" s="21" t="s">
        <v>65</v>
      </c>
      <c r="C47" s="21">
        <v>7.52</v>
      </c>
      <c r="D47" s="22">
        <v>12.7</v>
      </c>
      <c r="E47" s="22">
        <v>34261</v>
      </c>
      <c r="F47" s="21"/>
    </row>
    <row r="48" spans="2:7" ht="15">
      <c r="B48" s="21" t="s">
        <v>66</v>
      </c>
      <c r="C48" s="21">
        <v>6.75</v>
      </c>
      <c r="D48" s="22">
        <v>11.76</v>
      </c>
      <c r="E48" s="22">
        <v>32561</v>
      </c>
      <c r="F48" s="21" t="s">
        <v>67</v>
      </c>
    </row>
    <row r="49" spans="2:6" ht="15">
      <c r="B49" s="21" t="s">
        <v>68</v>
      </c>
      <c r="C49" s="21">
        <v>7.5</v>
      </c>
      <c r="D49" s="22">
        <v>7.39</v>
      </c>
      <c r="E49" s="22">
        <v>740112</v>
      </c>
      <c r="F49" s="21"/>
    </row>
    <row r="50" spans="2:6" ht="15">
      <c r="B50" s="21" t="s">
        <v>69</v>
      </c>
      <c r="C50" s="21">
        <v>7.25</v>
      </c>
      <c r="D50" s="22">
        <v>6.87</v>
      </c>
      <c r="E50" s="22">
        <v>720112</v>
      </c>
      <c r="F50" s="21"/>
    </row>
    <row r="51" spans="2:6" ht="15">
      <c r="B51" s="21" t="s">
        <v>70</v>
      </c>
      <c r="C51" s="21">
        <v>7.36</v>
      </c>
      <c r="D51" s="22"/>
      <c r="E51" s="22" t="s">
        <v>71</v>
      </c>
      <c r="F51" s="21" t="s">
        <v>72</v>
      </c>
    </row>
    <row r="52" spans="2:6" ht="15">
      <c r="B52" s="21" t="s">
        <v>73</v>
      </c>
      <c r="C52" s="21"/>
      <c r="D52" s="22">
        <v>8</v>
      </c>
      <c r="E52" s="22">
        <v>941020</v>
      </c>
      <c r="F52" s="21" t="s">
        <v>64</v>
      </c>
    </row>
  </sheetData>
  <mergeCells count="4">
    <mergeCell ref="B3:C3"/>
    <mergeCell ref="B9:C9"/>
    <mergeCell ref="B18:C18"/>
    <mergeCell ref="B29:C29"/>
  </mergeCells>
  <conditionalFormatting sqref="C14">
    <cfRule type="expression" dxfId="5" priority="1">
      <formula>$C$14 &gt;= 9001</formula>
    </cfRule>
    <cfRule type="expression" dxfId="4" priority="2">
      <formula>$C$14 &lt;= 699</formula>
    </cfRule>
    <cfRule type="dataBar" priority="3">
      <dataBar>
        <cfvo type="num" val="700"/>
        <cfvo type="num" val="9000"/>
        <color rgb="FF638EC6"/>
      </dataBar>
    </cfRule>
  </conditionalFormatting>
  <dataValidations count="6">
    <dataValidation type="decimal" showInputMessage="1" showErrorMessage="1" errorTitle="Invalid Value" error="Enter a value between 3.5 and 7.5" promptTitle="P/S Pulley Diameter" prompt="Input power steering pulley diameter from rib to rib" sqref="C11">
      <formula1>3.5</formula1>
      <formula2>7.5</formula2>
    </dataValidation>
    <dataValidation type="decimal" showInputMessage="1" showErrorMessage="1" errorTitle="Invalid Value" error="Enter a value between 3.5 and 7.5" promptTitle="Alternator Pulley Diameter" prompt="Input alternator pulley diameter from rib to rib" sqref="C32">
      <formula1>2</formula1>
      <formula2>7.5</formula2>
    </dataValidation>
    <dataValidation type="whole" allowBlank="1" showInputMessage="1" showErrorMessage="1" promptTitle="Estimated Engine Flywheel HP" prompt="Enter estimated engine horsepower at the flywheel." sqref="C19">
      <formula1>100</formula1>
      <formula2>1500</formula2>
    </dataValidation>
    <dataValidation type="decimal" showInputMessage="1" showErrorMessage="1" errorTitle="Invalid Value" error="Enter a value between 3.5 and 7.5" promptTitle="Water Pump Pulley Diameter" prompt="Input water pump pulley diameter from rib to rib" sqref="C21">
      <formula1>3.5</formula1>
      <formula2>7.5</formula2>
    </dataValidation>
    <dataValidation type="decimal" showInputMessage="1" showErrorMessage="1" errorTitle="Invalid Value" error="Enter a value between 5.0 and 9.0" promptTitle="Crank Pulley Diameter" prompt="Input crank pulley or balancer diameter" sqref="C20 C31 C10">
      <formula1>5</formula1>
      <formula2>9</formula2>
    </dataValidation>
    <dataValidation type="whole" showInputMessage="1" showErrorMessage="1" errorTitle="Invalid Value" error="Please enter a value between 600 and 10000" promptTitle="Engine RPM" prompt="Input maximum engine RPM's" sqref="C22 C33 C12">
      <formula1>600</formula1>
      <formula2>10000</formula2>
    </dataValidation>
  </dataValidations>
  <pageMargins left="0.75" right="0.75" top="1" bottom="1" header="0.5" footer="0.5"/>
  <pageSetup orientation="portrait" horizontalDpi="1200" verticalDpi="1200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Calculations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 M Anderson</dc:creator>
  <cp:lastModifiedBy>Aaron M Anderson</cp:lastModifiedBy>
  <dcterms:created xsi:type="dcterms:W3CDTF">2009-02-18T06:36:22Z</dcterms:created>
  <dcterms:modified xsi:type="dcterms:W3CDTF">2009-02-18T06:37:06Z</dcterms:modified>
</cp:coreProperties>
</file>